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atharina Greb-Wedel\Desktop\Starter Kit\"/>
    </mc:Choice>
  </mc:AlternateContent>
  <xr:revisionPtr revIDLastSave="0" documentId="13_ncr:1_{11AE30E8-5186-4057-97EA-2C976149F9E1}" xr6:coauthVersionLast="47" xr6:coauthVersionMax="47" xr10:uidLastSave="{00000000-0000-0000-0000-000000000000}"/>
  <bookViews>
    <workbookView xWindow="21135" yWindow="1965" windowWidth="22905" windowHeight="16710" tabRatio="500" xr2:uid="{00000000-000D-0000-FFFF-FFFF00000000}"/>
  </bookViews>
  <sheets>
    <sheet name="Hinweise" sheetId="1" r:id="rId1"/>
    <sheet name="Einstellungen" sheetId="2" r:id="rId2"/>
    <sheet name="Planung" sheetId="3" r:id="rId3"/>
    <sheet name="Liquiditätsplan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5" i="4" l="1"/>
  <c r="D15" i="4"/>
  <c r="C15" i="4"/>
  <c r="C10" i="4"/>
  <c r="D9" i="4"/>
  <c r="E9" i="4" s="1"/>
  <c r="D6" i="4"/>
  <c r="D21" i="3"/>
  <c r="E12" i="4" s="1"/>
  <c r="C21" i="3"/>
  <c r="D12" i="4" s="1"/>
  <c r="B21" i="3"/>
  <c r="C12" i="4" s="1"/>
  <c r="E20" i="3"/>
  <c r="E19" i="3"/>
  <c r="E18" i="3"/>
  <c r="E17" i="3"/>
  <c r="E16" i="3"/>
  <c r="E15" i="3"/>
  <c r="E14" i="3"/>
  <c r="E13" i="3"/>
  <c r="D10" i="3"/>
  <c r="E11" i="4" s="1"/>
  <c r="C10" i="3"/>
  <c r="D11" i="4" s="1"/>
  <c r="B10" i="3"/>
  <c r="C11" i="4" s="1"/>
  <c r="E9" i="3"/>
  <c r="E8" i="3"/>
  <c r="E7" i="3"/>
  <c r="E6" i="3"/>
  <c r="B4" i="3"/>
  <c r="C4" i="3" s="1"/>
  <c r="D13" i="4" l="1"/>
  <c r="E21" i="3"/>
  <c r="C8" i="4"/>
  <c r="E10" i="3"/>
  <c r="E13" i="4"/>
  <c r="F12" i="4"/>
  <c r="D4" i="3"/>
  <c r="E8" i="4" s="1"/>
  <c r="D8" i="4"/>
  <c r="F11" i="4"/>
  <c r="C13" i="4"/>
  <c r="F13" i="4" l="1"/>
  <c r="C14" i="4"/>
  <c r="C16" i="4" l="1"/>
  <c r="D10" i="4"/>
  <c r="D14" i="4" s="1"/>
  <c r="D16" i="4" l="1"/>
  <c r="E10" i="4"/>
  <c r="E14" i="4" s="1"/>
  <c r="E16" i="4" s="1"/>
  <c r="D5" i="4"/>
  <c r="A5" i="4" l="1"/>
  <c r="A6" i="4"/>
</calcChain>
</file>

<file path=xl/sharedStrings.xml><?xml version="1.0" encoding="utf-8"?>
<sst xmlns="http://schemas.openxmlformats.org/spreadsheetml/2006/main" count="86" uniqueCount="76">
  <si>
    <t>Liquiditätsplan für Selbstständige – Lite-Version (3 Monate)</t>
  </si>
  <si>
    <t>So gehst du vor</t>
  </si>
  <si>
    <t>1.  Blatt „Einstellungen“: Startmonat, Kontostand und Mindestpuffer eintragen.</t>
  </si>
  <si>
    <t>2.  Blatt „Planung“: Erwartete Einnahmen und geplante Ausgaben für die nächsten 3 Monate eintragen – so, wie sie tatsächlich auf dein Konto ein- und ausgehen (inklusive Umsatzsteuer).</t>
  </si>
  <si>
    <t>3.  Blatt „Liquiditätsplan“: Wird automatisch berechnet. Die Ampel zeigt pro Monat: OK, Achtung (unter deinem Mindestpuffer) oder Engpass (Kontostand im Minus).</t>
  </si>
  <si>
    <t>Farblegende</t>
  </si>
  <si>
    <t>Gelb hinterlegte Zellen = hier trägst du Werte ein oder wählst aus.</t>
  </si>
  <si>
    <t>Weiße Zellen = Formel, bitte nicht überschreiben.</t>
  </si>
  <si>
    <t>Die Zeilen mit „Beispiel:“ sind Beispieldaten. Einfach überschreiben oder löschen (nur die gelben Felder).</t>
  </si>
  <si>
    <t>Das kann die Vollversion zusätzlich</t>
  </si>
  <si>
    <t>•  12 Monate Planungszeitraum statt 3</t>
  </si>
  <si>
    <t>•  Umsatzsteuer: Netto/Brutto, Vorsteuer und monatliche Zahllast ans Finanzamt – auch für Kleinunternehmer</t>
  </si>
  <si>
    <t>•  Steuer-Szenario wählbar: Kleinunternehmer oder Regelbesteuerung, Soll-/Ist-Versteuerung, Voranmeldezeitraum</t>
  </si>
  <si>
    <t>•  Szenario-Regler: Was passiert, wenn Kunden später zahlen?</t>
  </si>
  <si>
    <t>•  Mehr Eingabezeilen und Prüfung der Grenzwerte</t>
  </si>
  <si>
    <t>•  Ausführlicher Leitfaden und weitere Vorlagen (Rechnung, Angebot, Mahnwesen, Checklisten)</t>
  </si>
  <si>
    <t/>
  </si>
  <si>
    <t>Wichtiger Hinweis</t>
  </si>
  <si>
    <t>Dieses Dokument ist eine Planungshilfe und ersetzt keine Steuer- oder Rechtsberatung. Alle Beispielwerte sind frei erfunden.</t>
  </si>
  <si>
    <t>Starter-Kit für Selbstständige</t>
  </si>
  <si>
    <t>Einstellungen</t>
  </si>
  <si>
    <t>Gelbe Zellen füllst du aus. Ausgegraute Felder sind in der Lite-Version nicht verfügbar (nur in der Vollversion).</t>
  </si>
  <si>
    <t>Einstellung</t>
  </si>
  <si>
    <t>Wert</t>
  </si>
  <si>
    <t>Hinweis</t>
  </si>
  <si>
    <t>1. Grunddaten</t>
  </si>
  <si>
    <t>Startmonat</t>
  </si>
  <si>
    <t>Erster Monat deiner Planung (Beispielwert, bitte anpassen).</t>
  </si>
  <si>
    <t>Aktueller Kontostand zum Start (€)</t>
  </si>
  <si>
    <t>Geschäftskontostand zu Beginn des Startmonats.</t>
  </si>
  <si>
    <t>Mindestpuffer (€)</t>
  </si>
  <si>
    <t>Darunter zeigt die Ampel „Achtung“. Tipp: mindestens 1 bis 2 Monate Fixkosten.</t>
  </si>
  <si>
    <t>2. Steuer-Szenario (nur Vollversion)</t>
  </si>
  <si>
    <t>Umsatzsteuer-Status</t>
  </si>
  <si>
    <t>Kleinunternehmer / Regelbesteuerung</t>
  </si>
  <si>
    <t>In der Vollversion wählst du hier dein Szenario.</t>
  </si>
  <si>
    <t>Voranmeldezeitraum</t>
  </si>
  <si>
    <t>monatlich / vierteljährlich</t>
  </si>
  <si>
    <t>Der Plan rechnet dann Umsatzsteuer, Vorsteuer und Zahllast automatisch mit.</t>
  </si>
  <si>
    <t>Versteuerungsart</t>
  </si>
  <si>
    <t>Soll- / Ist-Versteuerung</t>
  </si>
  <si>
    <t>Dazu gehört auch die Prüfung der Kleinunternehmer-Grenzen.</t>
  </si>
  <si>
    <t>Deine Einnahmen und Ausgaben</t>
  </si>
  <si>
    <t>Beträge brutto</t>
  </si>
  <si>
    <t>Planung</t>
  </si>
  <si>
    <t>Trage alle Beträge so ein, wie sie auf deinem Konto ein- bzw. ausgehen (inklusive Umsatzsteuer).</t>
  </si>
  <si>
    <t>Position</t>
  </si>
  <si>
    <t>Summe</t>
  </si>
  <si>
    <t>EINNAHMEN (brutto, wie auf dem Konto eingegangen)</t>
  </si>
  <si>
    <t>Beispiel: Beratung / Dienstleistungen</t>
  </si>
  <si>
    <t>Beispiel: Verkauf digitaler Produkte</t>
  </si>
  <si>
    <t>Summe Einnahmen</t>
  </si>
  <si>
    <t>AUSGABEN (brutto, wie bezahlt)</t>
  </si>
  <si>
    <t>Beispiel: Coworking / Miete</t>
  </si>
  <si>
    <t>Beispiel: Software und Tools</t>
  </si>
  <si>
    <t>Beispiel: Versicherungen und Krankenversicherung</t>
  </si>
  <si>
    <t>Beispiel: Privatentnahme (Lebenshaltung)</t>
  </si>
  <si>
    <t>Beispiel: Umsatzsteuer-Zahlung ans Finanzamt</t>
  </si>
  <si>
    <t>Beispiel: Einkommensteuer-Vorauszahlung</t>
  </si>
  <si>
    <t>Summe Ausgaben</t>
  </si>
  <si>
    <t>Lite-Version · 3 Monate</t>
  </si>
  <si>
    <t>Liquiditätsplan</t>
  </si>
  <si>
    <t>Wird automatisch aus „Einstellungen“ und „Planung“ berechnet. Hier nichts eintragen.</t>
  </si>
  <si>
    <t>Niedrigster Kontostand</t>
  </si>
  <si>
    <t>Unter Mindestpuffer</t>
  </si>
  <si>
    <t>Monat Nr.</t>
  </si>
  <si>
    <t>Anfangsbestand</t>
  </si>
  <si>
    <t>Zahlungseingang (brutto)</t>
  </si>
  <si>
    <t>Zahlungsausgang (brutto)</t>
  </si>
  <si>
    <t>Veränderung im Monat</t>
  </si>
  <si>
    <t>Endbestand</t>
  </si>
  <si>
    <t>Mindestpuffer</t>
  </si>
  <si>
    <t>Ampel</t>
  </si>
  <si>
    <t>Katharina Greb-Wedel · IT- &amp; Finanzexpertin · katharinagreb.de · info@katharinagreb.de | Planungshilfe, keine Steuer- oder Rechtsberatung.</t>
  </si>
  <si>
    <t>Katharina Greb-Wedel · IT- &amp; Finanzexpertin · katharinagreb.de · info@katharinagreb.de | Planungshilfe, keine Steuer- oder Rechtsberatung</t>
  </si>
  <si>
    <t>Hier geht es zum Erwerb der Vollversion.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</si>
</sst>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mmm\ yyyy"/>
    <numFmt numFmtId="165" formatCode="#,##0&quot; €&quot;;[Red]\-#,##0&quot; €&quot;;\-"/>
    <numFmt numFmtId="166" formatCode="mmm\-yy"/>
    <numFmt numFmtId="167" formatCode="#,##0&quot; €&quot;;\-#,##0&quot; €&quot;"/>
    <numFmt numFmtId="168" formatCode="[=1]0&quot; Monat&quot;;0&quot; Monate&quot;"/>
    <numFmt numFmtId="169" formatCode="&quot;im &quot;mmm\ yy"/>
    <numFmt numFmtId="170" formatCode="&quot;Puffer: &quot;#,##0&quot; €&quot;"/>
  </numFmts>
  <fonts count="25" x14ac:knownFonts="1">
    <font>
      <sz val="11"/>
      <color theme="1"/>
      <name val="Calibri"/>
      <family val="2"/>
      <charset val="1"/>
    </font>
    <font>
      <b/>
      <sz val="16"/>
      <color rgb="FFC98A12"/>
      <name val="Arial"/>
      <family val="2"/>
    </font>
    <font>
      <sz val="10"/>
      <color rgb="FF000000"/>
      <name val="Arial"/>
      <family val="2"/>
    </font>
    <font>
      <b/>
      <sz val="11"/>
      <color rgb="FFC98A12"/>
      <name val="Arial"/>
      <family val="2"/>
    </font>
    <font>
      <b/>
      <sz val="10"/>
      <color rgb="FF000000"/>
      <name val="Arial"/>
      <family val="2"/>
    </font>
    <font>
      <sz val="10"/>
      <color rgb="FF5B6577"/>
      <name val="Arial"/>
      <family val="2"/>
    </font>
    <font>
      <b/>
      <sz val="20"/>
      <color rgb="FF27447C"/>
      <name val="Arial"/>
      <family val="2"/>
    </font>
    <font>
      <b/>
      <sz val="10"/>
      <color rgb="FF27447C"/>
      <name val="Arial"/>
      <family val="2"/>
    </font>
    <font>
      <b/>
      <sz val="10"/>
      <color rgb="FF702F78"/>
      <name val="Arial"/>
      <family val="2"/>
    </font>
    <font>
      <sz val="10"/>
      <color rgb="FF7A8499"/>
      <name val="Arial"/>
      <family val="2"/>
    </font>
    <font>
      <i/>
      <sz val="10"/>
      <color rgb="FFA0A7B8"/>
      <name val="Arial"/>
      <family val="2"/>
    </font>
    <font>
      <sz val="10"/>
      <color rgb="FFA0A7B8"/>
      <name val="Arial"/>
      <family val="2"/>
    </font>
    <font>
      <b/>
      <sz val="11"/>
      <color rgb="FF702F78"/>
      <name val="Arial"/>
      <family val="2"/>
    </font>
    <font>
      <b/>
      <sz val="24"/>
      <color rgb="FF27447C"/>
      <name val="Arial"/>
      <family val="2"/>
    </font>
    <font>
      <i/>
      <sz val="9"/>
      <color rgb="FF5B6577"/>
      <name val="Arial"/>
      <family val="2"/>
    </font>
    <font>
      <b/>
      <sz val="11"/>
      <color rgb="FF27447C"/>
      <name val="Arial"/>
      <family val="2"/>
    </font>
    <font>
      <b/>
      <sz val="24"/>
      <color rgb="FF702F78"/>
      <name val="Arial"/>
      <family val="2"/>
    </font>
    <font>
      <sz val="11"/>
      <color rgb="FFDCE3F4"/>
      <name val="Arial"/>
      <family val="2"/>
    </font>
    <font>
      <sz val="11"/>
      <color rgb="FF5B6577"/>
      <name val="Arial"/>
      <family val="2"/>
    </font>
    <font>
      <b/>
      <sz val="28"/>
      <color rgb="FFFFFFFF"/>
      <name val="Arial"/>
      <family val="2"/>
    </font>
    <font>
      <b/>
      <sz val="28"/>
      <color rgb="FF1F7A4D"/>
      <name val="Arial"/>
      <family val="2"/>
    </font>
    <font>
      <sz val="10"/>
      <color rgb="FFDCE3F4"/>
      <name val="Arial"/>
      <family val="2"/>
    </font>
    <font>
      <sz val="9"/>
      <color rgb="FF7A8499"/>
      <name val="Arial"/>
      <family val="2"/>
    </font>
    <font>
      <b/>
      <sz val="12"/>
      <color rgb="FF702F78"/>
      <name val="Arial"/>
      <family val="2"/>
    </font>
    <font>
      <i/>
      <u/>
      <sz val="10"/>
      <color rgb="FF5B6577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DEBC8"/>
        <bgColor rgb="FFFFF2C6"/>
      </patternFill>
    </fill>
    <fill>
      <patternFill patternType="solid">
        <fgColor rgb="FFFFF2C6"/>
        <bgColor rgb="FFFDEBC8"/>
      </patternFill>
    </fill>
    <fill>
      <patternFill patternType="solid">
        <fgColor rgb="FFFFFFFF"/>
        <bgColor rgb="FFF7F0F9"/>
      </patternFill>
    </fill>
    <fill>
      <patternFill patternType="solid">
        <fgColor rgb="FFE4E9F5"/>
        <bgColor rgb="FFDFE6F4"/>
      </patternFill>
    </fill>
    <fill>
      <patternFill patternType="solid">
        <fgColor rgb="FFECEEF3"/>
        <bgColor rgb="FFE4E9F5"/>
      </patternFill>
    </fill>
    <fill>
      <patternFill patternType="solid">
        <fgColor rgb="FFDFE6F4"/>
        <bgColor rgb="FFDCE3F4"/>
      </patternFill>
    </fill>
    <fill>
      <patternFill patternType="solid">
        <fgColor rgb="FF702F78"/>
        <bgColor rgb="FF993366"/>
      </patternFill>
    </fill>
    <fill>
      <patternFill patternType="solid">
        <fgColor rgb="FFF7F0F9"/>
        <bgColor rgb="FFECEEF3"/>
      </patternFill>
    </fill>
    <fill>
      <patternFill patternType="solid">
        <fgColor rgb="FFEFE3F2"/>
        <bgColor rgb="FFE4E9F5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27447C"/>
      </bottom>
      <diagonal/>
    </border>
    <border>
      <left/>
      <right/>
      <top/>
      <bottom style="medium">
        <color rgb="FF702F78"/>
      </bottom>
      <diagonal/>
    </border>
    <border>
      <left/>
      <right/>
      <top/>
      <bottom style="medium">
        <color rgb="FFC98A12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0" borderId="0" xfId="0" applyFont="1"/>
    <xf numFmtId="0" fontId="7" fillId="5" borderId="0" xfId="0" applyFont="1" applyFill="1"/>
    <xf numFmtId="0" fontId="8" fillId="0" borderId="0" xfId="0" applyFont="1"/>
    <xf numFmtId="0" fontId="2" fillId="0" borderId="0" xfId="0" applyFont="1"/>
    <xf numFmtId="164" fontId="2" fillId="3" borderId="0" xfId="0" applyNumberFormat="1" applyFont="1" applyFill="1" applyAlignment="1">
      <alignment horizontal="right"/>
    </xf>
    <xf numFmtId="165" fontId="2" fillId="3" borderId="0" xfId="0" applyNumberFormat="1" applyFont="1" applyFill="1" applyAlignment="1">
      <alignment horizontal="right"/>
    </xf>
    <xf numFmtId="0" fontId="9" fillId="0" borderId="0" xfId="0" applyFont="1"/>
    <xf numFmtId="0" fontId="10" fillId="6" borderId="0" xfId="0" applyFont="1" applyFill="1"/>
    <xf numFmtId="0" fontId="11" fillId="0" borderId="0" xfId="0" applyFont="1"/>
    <xf numFmtId="0" fontId="12" fillId="0" borderId="0" xfId="0" applyFont="1"/>
    <xf numFmtId="0" fontId="8" fillId="0" borderId="0" xfId="0" applyFont="1" applyAlignment="1">
      <alignment horizontal="right"/>
    </xf>
    <xf numFmtId="0" fontId="13" fillId="0" borderId="0" xfId="0" applyFont="1"/>
    <xf numFmtId="0" fontId="14" fillId="0" borderId="0" xfId="0" applyFont="1"/>
    <xf numFmtId="0" fontId="15" fillId="4" borderId="1" xfId="0" applyFont="1" applyFill="1" applyBorder="1" applyAlignment="1">
      <alignment horizontal="left" vertical="center"/>
    </xf>
    <xf numFmtId="166" fontId="15" fillId="4" borderId="1" xfId="0" applyNumberFormat="1" applyFont="1" applyFill="1" applyBorder="1" applyAlignment="1">
      <alignment horizontal="right" vertical="center"/>
    </xf>
    <xf numFmtId="0" fontId="15" fillId="4" borderId="1" xfId="0" applyFont="1" applyFill="1" applyBorder="1" applyAlignment="1">
      <alignment horizontal="right" vertical="center"/>
    </xf>
    <xf numFmtId="0" fontId="2" fillId="3" borderId="0" xfId="0" applyFont="1" applyFill="1"/>
    <xf numFmtId="165" fontId="2" fillId="3" borderId="0" xfId="0" applyNumberFormat="1" applyFont="1" applyFill="1"/>
    <xf numFmtId="165" fontId="2" fillId="7" borderId="0" xfId="0" applyNumberFormat="1" applyFont="1" applyFill="1"/>
    <xf numFmtId="0" fontId="4" fillId="7" borderId="0" xfId="0" applyFont="1" applyFill="1"/>
    <xf numFmtId="165" fontId="4" fillId="7" borderId="0" xfId="0" applyNumberFormat="1" applyFont="1" applyFill="1"/>
    <xf numFmtId="0" fontId="12" fillId="4" borderId="2" xfId="0" applyFont="1" applyFill="1" applyBorder="1" applyAlignment="1">
      <alignment horizontal="left" vertical="center"/>
    </xf>
    <xf numFmtId="0" fontId="12" fillId="4" borderId="2" xfId="0" applyFont="1" applyFill="1" applyBorder="1" applyAlignment="1">
      <alignment horizontal="right" vertical="center"/>
    </xf>
    <xf numFmtId="166" fontId="12" fillId="4" borderId="2" xfId="0" applyNumberFormat="1" applyFont="1" applyFill="1" applyBorder="1" applyAlignment="1">
      <alignment horizontal="right" vertical="center"/>
    </xf>
    <xf numFmtId="0" fontId="22" fillId="0" borderId="0" xfId="0" applyFont="1"/>
    <xf numFmtId="0" fontId="22" fillId="0" borderId="0" xfId="0" applyFont="1" applyAlignment="1">
      <alignment horizontal="right"/>
    </xf>
    <xf numFmtId="0" fontId="2" fillId="9" borderId="0" xfId="0" applyFont="1" applyFill="1" applyAlignment="1">
      <alignment vertical="center"/>
    </xf>
    <xf numFmtId="0" fontId="0" fillId="9" borderId="0" xfId="0" applyFill="1"/>
    <xf numFmtId="165" fontId="2" fillId="9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vertical="center"/>
    </xf>
    <xf numFmtId="0" fontId="0" fillId="4" borderId="0" xfId="0" applyFill="1"/>
    <xf numFmtId="165" fontId="4" fillId="4" borderId="0" xfId="0" applyNumberFormat="1" applyFont="1" applyFill="1" applyAlignment="1">
      <alignment horizontal="right" vertical="center"/>
    </xf>
    <xf numFmtId="0" fontId="4" fillId="9" borderId="0" xfId="0" applyFont="1" applyFill="1" applyAlignment="1">
      <alignment vertical="center"/>
    </xf>
    <xf numFmtId="165" fontId="4" fillId="9" borderId="0" xfId="0" applyNumberFormat="1" applyFont="1" applyFill="1" applyAlignment="1">
      <alignment horizontal="right" vertical="center"/>
    </xf>
    <xf numFmtId="0" fontId="23" fillId="10" borderId="0" xfId="0" applyFont="1" applyFill="1" applyAlignment="1">
      <alignment vertical="center"/>
    </xf>
    <xf numFmtId="0" fontId="0" fillId="10" borderId="0" xfId="0" applyFill="1"/>
    <xf numFmtId="165" fontId="23" fillId="10" borderId="0" xfId="0" applyNumberFormat="1" applyFont="1" applyFill="1" applyAlignment="1">
      <alignment horizontal="right" vertical="center"/>
    </xf>
    <xf numFmtId="165" fontId="4" fillId="4" borderId="0" xfId="0" applyNumberFormat="1" applyFont="1" applyFill="1" applyAlignment="1">
      <alignment horizontal="center" vertical="center"/>
    </xf>
    <xf numFmtId="0" fontId="8" fillId="0" borderId="2" xfId="0" applyFont="1" applyBorder="1"/>
    <xf numFmtId="0" fontId="0" fillId="0" borderId="2" xfId="0" applyBorder="1"/>
    <xf numFmtId="0" fontId="6" fillId="0" borderId="2" xfId="0" applyFont="1" applyBorder="1" applyAlignment="1">
      <alignment vertical="center"/>
    </xf>
    <xf numFmtId="0" fontId="0" fillId="2" borderId="3" xfId="0" applyFill="1" applyBorder="1"/>
    <xf numFmtId="0" fontId="1" fillId="2" borderId="3" xfId="0" applyFont="1" applyFill="1" applyBorder="1" applyAlignment="1">
      <alignment vertical="center" wrapText="1"/>
    </xf>
    <xf numFmtId="169" fontId="21" fillId="8" borderId="0" xfId="0" applyNumberFormat="1" applyFont="1" applyFill="1" applyAlignment="1">
      <alignment horizontal="left" vertical="center"/>
    </xf>
    <xf numFmtId="170" fontId="5" fillId="4" borderId="0" xfId="0" applyNumberFormat="1" applyFont="1" applyFill="1" applyAlignment="1">
      <alignment horizontal="left" vertical="center"/>
    </xf>
    <xf numFmtId="0" fontId="7" fillId="5" borderId="0" xfId="0" applyFont="1" applyFill="1" applyAlignment="1">
      <alignment horizontal="center" vertical="center"/>
    </xf>
    <xf numFmtId="0" fontId="16" fillId="0" borderId="1" xfId="0" applyFont="1" applyBorder="1" applyAlignment="1">
      <alignment vertical="center"/>
    </xf>
    <xf numFmtId="0" fontId="17" fillId="8" borderId="0" xfId="0" applyFont="1" applyFill="1" applyAlignment="1">
      <alignment horizontal="left" vertical="center"/>
    </xf>
    <xf numFmtId="0" fontId="18" fillId="4" borderId="0" xfId="0" applyFont="1" applyFill="1" applyAlignment="1">
      <alignment horizontal="left" vertical="center"/>
    </xf>
    <xf numFmtId="167" fontId="19" fillId="8" borderId="0" xfId="0" applyNumberFormat="1" applyFont="1" applyFill="1" applyAlignment="1">
      <alignment horizontal="left" vertical="center"/>
    </xf>
    <xf numFmtId="168" fontId="20" fillId="4" borderId="0" xfId="0" applyNumberFormat="1" applyFont="1" applyFill="1" applyAlignment="1">
      <alignment horizontal="left" vertical="center"/>
    </xf>
    <xf numFmtId="0" fontId="24" fillId="0" borderId="0" xfId="0" applyFont="1"/>
  </cellXfs>
  <cellStyles count="1">
    <cellStyle name="Standard" xfId="0" builtinId="0"/>
  </cellStyles>
  <dxfs count="3">
    <dxf>
      <font>
        <b/>
        <color rgb="FF375623"/>
        <name val="Arial"/>
        <charset val="1"/>
      </font>
      <fill>
        <patternFill>
          <bgColor rgb="FFC6E0B4"/>
        </patternFill>
      </fill>
    </dxf>
    <dxf>
      <font>
        <b/>
        <color rgb="FF7F6000"/>
        <name val="Arial"/>
        <charset val="1"/>
      </font>
      <fill>
        <patternFill>
          <bgColor rgb="FFFFE699"/>
        </patternFill>
      </fill>
    </dxf>
    <dxf>
      <font>
        <b/>
        <color rgb="FF9C0006"/>
        <name val="Arial"/>
        <charset val="1"/>
      </font>
      <fill>
        <patternFill>
          <bgColor rgb="FFF8CBAD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7F6000"/>
      <rgbColor rgb="FF800080"/>
      <rgbColor rgb="FF1F7A4D"/>
      <rgbColor rgb="FFC6E0B4"/>
      <rgbColor rgb="FF7A8499"/>
      <rgbColor rgb="FF7FA3E0"/>
      <rgbColor rgb="FF702F78"/>
      <rgbColor rgb="FFFFF2C6"/>
      <rgbColor rgb="FFE4E9F5"/>
      <rgbColor rgb="FF660066"/>
      <rgbColor rgb="FFFF8080"/>
      <rgbColor rgb="FF0066CC"/>
      <rgbColor rgb="FFDCE3F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FE6F4"/>
      <rgbColor rgb="FFECEEF3"/>
      <rgbColor rgb="FFFFE699"/>
      <rgbColor rgb="FFEFE3F2"/>
      <rgbColor rgb="FFFDEBC8"/>
      <rgbColor rgb="FFF7F0F9"/>
      <rgbColor rgb="FFF8CBAD"/>
      <rgbColor rgb="FF4B66A6"/>
      <rgbColor rgb="FF33CCCC"/>
      <rgbColor rgb="FF99CC00"/>
      <rgbColor rgb="FFFFD34D"/>
      <rgbColor rgb="FFC98A12"/>
      <rgbColor rgb="FFFF6600"/>
      <rgbColor rgb="FF5B6577"/>
      <rgbColor rgb="FFA0A7B8"/>
      <rgbColor rgb="FF003366"/>
      <rgbColor rgb="FF339966"/>
      <rgbColor rgb="FF003300"/>
      <rgbColor rgb="FF333300"/>
      <rgbColor rgb="FF993300"/>
      <rgbColor rgb="FF993366"/>
      <rgbColor rgb="FF27447C"/>
      <rgbColor rgb="FF3756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eckout-ds24.com/product/75289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eckout-ds24.com/product/752893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eckout-ds24.com/product/752893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eckout-ds24.com/product/7528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D34D"/>
    <pageSetUpPr fitToPage="1"/>
  </sheetPr>
  <dimension ref="A1:C28"/>
  <sheetViews>
    <sheetView showGridLines="0" tabSelected="1" zoomScaleNormal="100" workbookViewId="0">
      <selection activeCell="B1" sqref="B1"/>
    </sheetView>
  </sheetViews>
  <sheetFormatPr baseColWidth="10" defaultColWidth="8.7109375" defaultRowHeight="15" x14ac:dyDescent="0.25"/>
  <cols>
    <col min="1" max="1" width="3" customWidth="1"/>
    <col min="2" max="2" width="122" customWidth="1"/>
  </cols>
  <sheetData>
    <row r="1" spans="1:3" ht="25.5" customHeight="1" thickBot="1" x14ac:dyDescent="0.3">
      <c r="A1" s="48"/>
      <c r="B1" s="49" t="s">
        <v>0</v>
      </c>
      <c r="C1" s="1"/>
    </row>
    <row r="2" spans="1:3" x14ac:dyDescent="0.25">
      <c r="A2" s="1"/>
      <c r="B2" s="2"/>
      <c r="C2" s="1"/>
    </row>
    <row r="3" spans="1:3" x14ac:dyDescent="0.25">
      <c r="A3" s="1"/>
      <c r="B3" s="3" t="s">
        <v>1</v>
      </c>
      <c r="C3" s="1"/>
    </row>
    <row r="4" spans="1:3" x14ac:dyDescent="0.25">
      <c r="A4" s="1"/>
      <c r="B4" s="2" t="s">
        <v>2</v>
      </c>
      <c r="C4" s="1"/>
    </row>
    <row r="5" spans="1:3" ht="27.75" customHeight="1" x14ac:dyDescent="0.25">
      <c r="A5" s="1"/>
      <c r="B5" s="2" t="s">
        <v>3</v>
      </c>
      <c r="C5" s="1"/>
    </row>
    <row r="6" spans="1:3" ht="27.75" customHeight="1" x14ac:dyDescent="0.25">
      <c r="A6" s="1"/>
      <c r="B6" s="2" t="s">
        <v>4</v>
      </c>
      <c r="C6" s="1"/>
    </row>
    <row r="7" spans="1:3" x14ac:dyDescent="0.25">
      <c r="A7" s="1"/>
      <c r="B7" s="2"/>
      <c r="C7" s="1"/>
    </row>
    <row r="8" spans="1:3" x14ac:dyDescent="0.25">
      <c r="A8" s="1"/>
      <c r="B8" s="3" t="s">
        <v>5</v>
      </c>
      <c r="C8" s="1"/>
    </row>
    <row r="9" spans="1:3" x14ac:dyDescent="0.25">
      <c r="A9" s="1"/>
      <c r="B9" s="4" t="s">
        <v>6</v>
      </c>
      <c r="C9" s="1"/>
    </row>
    <row r="10" spans="1:3" x14ac:dyDescent="0.25">
      <c r="A10" s="1"/>
      <c r="B10" s="5" t="s">
        <v>7</v>
      </c>
      <c r="C10" s="1"/>
    </row>
    <row r="11" spans="1:3" x14ac:dyDescent="0.25">
      <c r="A11" s="1"/>
      <c r="B11" s="2" t="s">
        <v>8</v>
      </c>
      <c r="C11" s="1"/>
    </row>
    <row r="12" spans="1:3" x14ac:dyDescent="0.25">
      <c r="A12" s="1"/>
      <c r="B12" s="2"/>
      <c r="C12" s="1"/>
    </row>
    <row r="13" spans="1:3" x14ac:dyDescent="0.25">
      <c r="A13" s="1"/>
      <c r="B13" s="3" t="s">
        <v>9</v>
      </c>
      <c r="C13" s="1"/>
    </row>
    <row r="14" spans="1:3" x14ac:dyDescent="0.25">
      <c r="A14" s="1"/>
      <c r="B14" s="2" t="s">
        <v>10</v>
      </c>
      <c r="C14" s="1"/>
    </row>
    <row r="15" spans="1:3" x14ac:dyDescent="0.25">
      <c r="A15" s="1"/>
      <c r="B15" s="2" t="s">
        <v>11</v>
      </c>
      <c r="C15" s="1"/>
    </row>
    <row r="16" spans="1:3" x14ac:dyDescent="0.25">
      <c r="A16" s="1"/>
      <c r="B16" s="2" t="s">
        <v>12</v>
      </c>
      <c r="C16" s="1"/>
    </row>
    <row r="17" spans="1:3" x14ac:dyDescent="0.25">
      <c r="A17" s="1"/>
      <c r="B17" s="2" t="s">
        <v>13</v>
      </c>
      <c r="C17" s="1"/>
    </row>
    <row r="18" spans="1:3" x14ac:dyDescent="0.25">
      <c r="A18" s="1"/>
      <c r="B18" s="2" t="s">
        <v>14</v>
      </c>
      <c r="C18" s="1"/>
    </row>
    <row r="19" spans="1:3" x14ac:dyDescent="0.25">
      <c r="A19" s="1"/>
      <c r="B19" s="2" t="s">
        <v>15</v>
      </c>
      <c r="C19" s="1"/>
    </row>
    <row r="20" spans="1:3" x14ac:dyDescent="0.25">
      <c r="A20" s="1"/>
      <c r="B20" s="2"/>
      <c r="C20" s="1"/>
    </row>
    <row r="21" spans="1:3" x14ac:dyDescent="0.25">
      <c r="A21" s="1"/>
      <c r="B21" s="2"/>
      <c r="C21" s="1"/>
    </row>
    <row r="22" spans="1:3" x14ac:dyDescent="0.25">
      <c r="A22" s="1"/>
      <c r="B22" s="3" t="s">
        <v>17</v>
      </c>
      <c r="C22" s="1"/>
    </row>
    <row r="23" spans="1:3" x14ac:dyDescent="0.25">
      <c r="A23" s="1"/>
      <c r="B23" s="6" t="s">
        <v>18</v>
      </c>
      <c r="C23" s="1"/>
    </row>
    <row r="25" spans="1:3" x14ac:dyDescent="0.25">
      <c r="B25" s="7" t="s">
        <v>19</v>
      </c>
    </row>
    <row r="26" spans="1:3" x14ac:dyDescent="0.25">
      <c r="B26" s="7" t="s">
        <v>74</v>
      </c>
    </row>
    <row r="28" spans="1:3" x14ac:dyDescent="0.25">
      <c r="B28" s="58" t="s">
        <v>75</v>
      </c>
    </row>
  </sheetData>
  <hyperlinks>
    <hyperlink ref="B28" r:id="rId1" xr:uid="{62DD41BC-8747-44E2-8D41-B6890D8F4B0B}"/>
  </hyperlinks>
  <pageMargins left="0.75" right="0.75" top="1" bottom="1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2F78"/>
    <pageSetUpPr fitToPage="1"/>
  </sheetPr>
  <dimension ref="A1:C18"/>
  <sheetViews>
    <sheetView showGridLines="0" zoomScaleNormal="100" workbookViewId="0">
      <selection activeCell="A18" sqref="A18"/>
    </sheetView>
  </sheetViews>
  <sheetFormatPr baseColWidth="10" defaultColWidth="8.7109375" defaultRowHeight="15" x14ac:dyDescent="0.25"/>
  <cols>
    <col min="1" max="1" width="52" customWidth="1"/>
    <col min="2" max="2" width="38" customWidth="1"/>
    <col min="3" max="3" width="91" customWidth="1"/>
    <col min="4" max="4" width="3" customWidth="1"/>
  </cols>
  <sheetData>
    <row r="1" spans="1:3" ht="27" thickBot="1" x14ac:dyDescent="0.3">
      <c r="A1" s="47" t="s">
        <v>20</v>
      </c>
      <c r="B1" s="46"/>
      <c r="C1" s="46"/>
    </row>
    <row r="2" spans="1:3" x14ac:dyDescent="0.25">
      <c r="A2" s="7" t="s">
        <v>21</v>
      </c>
    </row>
    <row r="4" spans="1:3" x14ac:dyDescent="0.25">
      <c r="A4" s="8" t="s">
        <v>22</v>
      </c>
      <c r="B4" s="8" t="s">
        <v>23</v>
      </c>
      <c r="C4" s="8" t="s">
        <v>24</v>
      </c>
    </row>
    <row r="5" spans="1:3" ht="15.75" thickBot="1" x14ac:dyDescent="0.3">
      <c r="A5" s="45" t="s">
        <v>25</v>
      </c>
      <c r="B5" s="46"/>
      <c r="C5" s="46"/>
    </row>
    <row r="6" spans="1:3" x14ac:dyDescent="0.25">
      <c r="A6" s="10" t="s">
        <v>26</v>
      </c>
      <c r="B6" s="11">
        <v>46327</v>
      </c>
      <c r="C6" s="7" t="s">
        <v>27</v>
      </c>
    </row>
    <row r="7" spans="1:3" x14ac:dyDescent="0.25">
      <c r="A7" s="10" t="s">
        <v>28</v>
      </c>
      <c r="B7" s="12">
        <v>3000</v>
      </c>
      <c r="C7" s="7" t="s">
        <v>29</v>
      </c>
    </row>
    <row r="8" spans="1:3" x14ac:dyDescent="0.25">
      <c r="A8" s="10" t="s">
        <v>30</v>
      </c>
      <c r="B8" s="12">
        <v>2500</v>
      </c>
      <c r="C8" s="7" t="s">
        <v>31</v>
      </c>
    </row>
    <row r="10" spans="1:3" ht="15.75" thickBot="1" x14ac:dyDescent="0.3">
      <c r="A10" s="45" t="s">
        <v>32</v>
      </c>
      <c r="B10" s="46"/>
      <c r="C10" s="46"/>
    </row>
    <row r="11" spans="1:3" x14ac:dyDescent="0.25">
      <c r="A11" s="13" t="s">
        <v>33</v>
      </c>
      <c r="B11" s="14" t="s">
        <v>34</v>
      </c>
      <c r="C11" s="15" t="s">
        <v>35</v>
      </c>
    </row>
    <row r="12" spans="1:3" x14ac:dyDescent="0.25">
      <c r="A12" s="13" t="s">
        <v>36</v>
      </c>
      <c r="B12" s="14" t="s">
        <v>37</v>
      </c>
      <c r="C12" s="15" t="s">
        <v>38</v>
      </c>
    </row>
    <row r="13" spans="1:3" x14ac:dyDescent="0.25">
      <c r="A13" s="13" t="s">
        <v>39</v>
      </c>
      <c r="B13" s="14" t="s">
        <v>40</v>
      </c>
      <c r="C13" s="15" t="s">
        <v>41</v>
      </c>
    </row>
    <row r="15" spans="1:3" x14ac:dyDescent="0.25">
      <c r="A15" s="7" t="s">
        <v>19</v>
      </c>
    </row>
    <row r="16" spans="1:3" x14ac:dyDescent="0.25">
      <c r="A16" s="7" t="s">
        <v>74</v>
      </c>
    </row>
    <row r="18" spans="1:1" x14ac:dyDescent="0.25">
      <c r="A18" s="58" t="s">
        <v>75</v>
      </c>
    </row>
  </sheetData>
  <hyperlinks>
    <hyperlink ref="A18" r:id="rId1" xr:uid="{0BFF7171-2029-49F5-925C-434D690BCC35}"/>
  </hyperlinks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FA3E0"/>
    <pageSetUpPr fitToPage="1"/>
  </sheetPr>
  <dimension ref="A1:E26"/>
  <sheetViews>
    <sheetView showGridLines="0" zoomScaleNormal="100" workbookViewId="0">
      <selection activeCell="A26" sqref="A26"/>
    </sheetView>
  </sheetViews>
  <sheetFormatPr baseColWidth="10" defaultColWidth="8.7109375" defaultRowHeight="15" x14ac:dyDescent="0.25"/>
  <cols>
    <col min="1" max="1" width="56" customWidth="1"/>
    <col min="2" max="5" width="13" customWidth="1"/>
  </cols>
  <sheetData>
    <row r="1" spans="1:5" x14ac:dyDescent="0.25">
      <c r="A1" s="16" t="s">
        <v>42</v>
      </c>
      <c r="E1" s="17" t="s">
        <v>43</v>
      </c>
    </row>
    <row r="2" spans="1:5" ht="36" customHeight="1" x14ac:dyDescent="0.4">
      <c r="A2" s="18" t="s">
        <v>44</v>
      </c>
    </row>
    <row r="3" spans="1:5" x14ac:dyDescent="0.25">
      <c r="A3" s="19" t="s">
        <v>45</v>
      </c>
    </row>
    <row r="4" spans="1:5" ht="21.75" customHeight="1" x14ac:dyDescent="0.25">
      <c r="A4" s="20" t="s">
        <v>46</v>
      </c>
      <c r="B4" s="21">
        <f>Einstellungen!$B$6</f>
        <v>46327</v>
      </c>
      <c r="C4" s="21">
        <f>EDATE(B4,1)</f>
        <v>46357</v>
      </c>
      <c r="D4" s="21">
        <f>EDATE(C4,1)</f>
        <v>46388</v>
      </c>
      <c r="E4" s="22" t="s">
        <v>47</v>
      </c>
    </row>
    <row r="5" spans="1:5" x14ac:dyDescent="0.25">
      <c r="A5" s="9" t="s">
        <v>48</v>
      </c>
    </row>
    <row r="6" spans="1:5" x14ac:dyDescent="0.25">
      <c r="A6" s="23" t="s">
        <v>49</v>
      </c>
      <c r="B6" s="24">
        <v>2975</v>
      </c>
      <c r="C6" s="24">
        <v>3213</v>
      </c>
      <c r="D6" s="24">
        <v>3570</v>
      </c>
      <c r="E6" s="25">
        <f>SUM(B6:D6)</f>
        <v>9758</v>
      </c>
    </row>
    <row r="7" spans="1:5" x14ac:dyDescent="0.25">
      <c r="A7" s="23" t="s">
        <v>50</v>
      </c>
      <c r="B7" s="24">
        <v>0</v>
      </c>
      <c r="C7" s="24">
        <v>238</v>
      </c>
      <c r="D7" s="24">
        <v>238</v>
      </c>
      <c r="E7" s="25">
        <f>SUM(B7:D7)</f>
        <v>476</v>
      </c>
    </row>
    <row r="8" spans="1:5" x14ac:dyDescent="0.25">
      <c r="A8" s="23"/>
      <c r="B8" s="24"/>
      <c r="C8" s="24"/>
      <c r="D8" s="24"/>
      <c r="E8" s="25">
        <f>SUM(B8:D8)</f>
        <v>0</v>
      </c>
    </row>
    <row r="9" spans="1:5" x14ac:dyDescent="0.25">
      <c r="A9" s="23"/>
      <c r="B9" s="24"/>
      <c r="C9" s="24"/>
      <c r="D9" s="24"/>
      <c r="E9" s="25">
        <f>SUM(B9:D9)</f>
        <v>0</v>
      </c>
    </row>
    <row r="10" spans="1:5" x14ac:dyDescent="0.25">
      <c r="A10" s="26" t="s">
        <v>51</v>
      </c>
      <c r="B10" s="27">
        <f>SUM(B6:B9)</f>
        <v>2975</v>
      </c>
      <c r="C10" s="27">
        <f>SUM(C6:C9)</f>
        <v>3451</v>
      </c>
      <c r="D10" s="27">
        <f>SUM(D6:D9)</f>
        <v>3808</v>
      </c>
      <c r="E10" s="27">
        <f>SUM(E6:E9)</f>
        <v>10234</v>
      </c>
    </row>
    <row r="12" spans="1:5" x14ac:dyDescent="0.25">
      <c r="A12" s="9" t="s">
        <v>52</v>
      </c>
    </row>
    <row r="13" spans="1:5" x14ac:dyDescent="0.25">
      <c r="A13" s="23" t="s">
        <v>53</v>
      </c>
      <c r="B13" s="24">
        <v>350</v>
      </c>
      <c r="C13" s="24">
        <v>350</v>
      </c>
      <c r="D13" s="24">
        <v>350</v>
      </c>
      <c r="E13" s="25">
        <f t="shared" ref="E13:E20" si="0">SUM(B13:D13)</f>
        <v>1050</v>
      </c>
    </row>
    <row r="14" spans="1:5" x14ac:dyDescent="0.25">
      <c r="A14" s="23" t="s">
        <v>54</v>
      </c>
      <c r="B14" s="24">
        <v>143</v>
      </c>
      <c r="C14" s="24">
        <v>143</v>
      </c>
      <c r="D14" s="24">
        <v>143</v>
      </c>
      <c r="E14" s="25">
        <f t="shared" si="0"/>
        <v>429</v>
      </c>
    </row>
    <row r="15" spans="1:5" x14ac:dyDescent="0.25">
      <c r="A15" s="23" t="s">
        <v>55</v>
      </c>
      <c r="B15" s="24">
        <v>630</v>
      </c>
      <c r="C15" s="24">
        <v>630</v>
      </c>
      <c r="D15" s="24">
        <v>630</v>
      </c>
      <c r="E15" s="25">
        <f t="shared" si="0"/>
        <v>1890</v>
      </c>
    </row>
    <row r="16" spans="1:5" x14ac:dyDescent="0.25">
      <c r="A16" s="23" t="s">
        <v>56</v>
      </c>
      <c r="B16" s="24">
        <v>1300</v>
      </c>
      <c r="C16" s="24">
        <v>1300</v>
      </c>
      <c r="D16" s="24">
        <v>1300</v>
      </c>
      <c r="E16" s="25">
        <f t="shared" si="0"/>
        <v>3900</v>
      </c>
    </row>
    <row r="17" spans="1:5" x14ac:dyDescent="0.25">
      <c r="A17" s="23" t="s">
        <v>57</v>
      </c>
      <c r="B17" s="24">
        <v>0</v>
      </c>
      <c r="C17" s="24">
        <v>424</v>
      </c>
      <c r="D17" s="24">
        <v>462</v>
      </c>
      <c r="E17" s="25">
        <f t="shared" si="0"/>
        <v>886</v>
      </c>
    </row>
    <row r="18" spans="1:5" x14ac:dyDescent="0.25">
      <c r="A18" s="23" t="s">
        <v>58</v>
      </c>
      <c r="B18" s="24">
        <v>0</v>
      </c>
      <c r="C18" s="24">
        <v>1200</v>
      </c>
      <c r="D18" s="24">
        <v>0</v>
      </c>
      <c r="E18" s="25">
        <f t="shared" si="0"/>
        <v>1200</v>
      </c>
    </row>
    <row r="19" spans="1:5" x14ac:dyDescent="0.25">
      <c r="A19" s="23"/>
      <c r="B19" s="24"/>
      <c r="C19" s="24"/>
      <c r="D19" s="24"/>
      <c r="E19" s="25">
        <f t="shared" si="0"/>
        <v>0</v>
      </c>
    </row>
    <row r="20" spans="1:5" x14ac:dyDescent="0.25">
      <c r="A20" s="23"/>
      <c r="B20" s="24"/>
      <c r="C20" s="24"/>
      <c r="D20" s="24"/>
      <c r="E20" s="25">
        <f t="shared" si="0"/>
        <v>0</v>
      </c>
    </row>
    <row r="21" spans="1:5" x14ac:dyDescent="0.25">
      <c r="A21" s="26" t="s">
        <v>59</v>
      </c>
      <c r="B21" s="27">
        <f>SUM(B13:B20)</f>
        <v>2423</v>
      </c>
      <c r="C21" s="27">
        <f>SUM(C13:C20)</f>
        <v>4047</v>
      </c>
      <c r="D21" s="27">
        <f>SUM(D13:D20)</f>
        <v>2885</v>
      </c>
      <c r="E21" s="27">
        <f>SUM(E13:E20)</f>
        <v>9355</v>
      </c>
    </row>
    <row r="23" spans="1:5" x14ac:dyDescent="0.25">
      <c r="A23" s="7" t="s">
        <v>19</v>
      </c>
    </row>
    <row r="24" spans="1:5" x14ac:dyDescent="0.25">
      <c r="A24" s="7" t="s">
        <v>74</v>
      </c>
    </row>
    <row r="26" spans="1:5" x14ac:dyDescent="0.25">
      <c r="A26" s="58" t="s">
        <v>75</v>
      </c>
    </row>
  </sheetData>
  <hyperlinks>
    <hyperlink ref="A26" r:id="rId1" xr:uid="{833CE15C-A4CB-49F7-A52E-93E501D753C3}"/>
  </hyperlinks>
  <pageMargins left="0.75" right="0.75" top="1" bottom="1" header="0.511811023622047" footer="0.511811023622047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4B66A6"/>
    <pageSetUpPr fitToPage="1"/>
  </sheetPr>
  <dimension ref="A1:F22"/>
  <sheetViews>
    <sheetView showGridLines="0" zoomScaleNormal="100" workbookViewId="0">
      <selection activeCell="E23" sqref="E23"/>
    </sheetView>
  </sheetViews>
  <sheetFormatPr baseColWidth="10" defaultColWidth="8.7109375" defaultRowHeight="15" x14ac:dyDescent="0.25"/>
  <cols>
    <col min="1" max="1" width="36" customWidth="1"/>
    <col min="2" max="2" width="3" customWidth="1"/>
    <col min="3" max="6" width="14" customWidth="1"/>
    <col min="7" max="7" width="3" customWidth="1"/>
  </cols>
  <sheetData>
    <row r="1" spans="1:6" ht="25.5" customHeight="1" x14ac:dyDescent="0.25">
      <c r="D1" s="52" t="s">
        <v>60</v>
      </c>
      <c r="E1" s="52"/>
      <c r="F1" s="52"/>
    </row>
    <row r="2" spans="1:6" ht="42" customHeight="1" thickBot="1" x14ac:dyDescent="0.3">
      <c r="A2" s="53" t="s">
        <v>61</v>
      </c>
      <c r="B2" s="53"/>
      <c r="C2" s="53"/>
      <c r="D2" s="53"/>
      <c r="E2" s="53"/>
      <c r="F2" s="53"/>
    </row>
    <row r="3" spans="1:6" x14ac:dyDescent="0.25">
      <c r="A3" s="19" t="s">
        <v>62</v>
      </c>
    </row>
    <row r="4" spans="1:6" ht="24" customHeight="1" x14ac:dyDescent="0.25">
      <c r="A4" s="54" t="s">
        <v>63</v>
      </c>
      <c r="B4" s="54"/>
      <c r="C4" s="54"/>
      <c r="D4" s="55" t="s">
        <v>64</v>
      </c>
      <c r="E4" s="55"/>
      <c r="F4" s="55"/>
    </row>
    <row r="5" spans="1:6" ht="42.75" customHeight="1" x14ac:dyDescent="0.25">
      <c r="A5" s="56">
        <f>MIN(C14:E14)</f>
        <v>2956</v>
      </c>
      <c r="B5" s="56"/>
      <c r="C5" s="56"/>
      <c r="D5" s="57">
        <f>COUNTIF(C16:E16,"Achtung")+COUNTIF(C16:E16,"Engpass")</f>
        <v>0</v>
      </c>
      <c r="E5" s="57"/>
      <c r="F5" s="57"/>
    </row>
    <row r="6" spans="1:6" ht="21.75" customHeight="1" x14ac:dyDescent="0.25">
      <c r="A6" s="50">
        <f>INDEX(C8:E8,MATCH(MIN(C14:E14),C14:E14,0))</f>
        <v>46357</v>
      </c>
      <c r="B6" s="50"/>
      <c r="C6" s="50"/>
      <c r="D6" s="51">
        <f>Einstellungen!$B$8</f>
        <v>2500</v>
      </c>
      <c r="E6" s="51"/>
      <c r="F6" s="51"/>
    </row>
    <row r="8" spans="1:6" ht="25.5" customHeight="1" x14ac:dyDescent="0.25">
      <c r="A8" s="28" t="s">
        <v>46</v>
      </c>
      <c r="B8" s="29"/>
      <c r="C8" s="30">
        <f>Planung!B4</f>
        <v>46327</v>
      </c>
      <c r="D8" s="30">
        <f>Planung!C4</f>
        <v>46357</v>
      </c>
      <c r="E8" s="30">
        <f>Planung!D4</f>
        <v>46388</v>
      </c>
      <c r="F8" s="29" t="s">
        <v>47</v>
      </c>
    </row>
    <row r="9" spans="1:6" x14ac:dyDescent="0.25">
      <c r="A9" s="31" t="s">
        <v>65</v>
      </c>
      <c r="C9" s="32">
        <v>1</v>
      </c>
      <c r="D9" s="32">
        <f>C9+1</f>
        <v>2</v>
      </c>
      <c r="E9" s="32">
        <f>D9+1</f>
        <v>3</v>
      </c>
    </row>
    <row r="10" spans="1:6" ht="24" customHeight="1" x14ac:dyDescent="0.25">
      <c r="A10" s="33" t="s">
        <v>66</v>
      </c>
      <c r="B10" s="34"/>
      <c r="C10" s="35">
        <f>Einstellungen!$B$7</f>
        <v>3000</v>
      </c>
      <c r="D10" s="35">
        <f>C14</f>
        <v>3552</v>
      </c>
      <c r="E10" s="35">
        <f>D14</f>
        <v>2956</v>
      </c>
      <c r="F10" s="34"/>
    </row>
    <row r="11" spans="1:6" ht="24" customHeight="1" x14ac:dyDescent="0.25">
      <c r="A11" s="36" t="s">
        <v>67</v>
      </c>
      <c r="B11" s="37"/>
      <c r="C11" s="38">
        <f>Planung!B10</f>
        <v>2975</v>
      </c>
      <c r="D11" s="38">
        <f>Planung!C10</f>
        <v>3451</v>
      </c>
      <c r="E11" s="38">
        <f>Planung!D10</f>
        <v>3808</v>
      </c>
      <c r="F11" s="38">
        <f>SUM(C11:E11)</f>
        <v>10234</v>
      </c>
    </row>
    <row r="12" spans="1:6" ht="24" customHeight="1" x14ac:dyDescent="0.25">
      <c r="A12" s="39" t="s">
        <v>68</v>
      </c>
      <c r="B12" s="34"/>
      <c r="C12" s="40">
        <f>Planung!B21</f>
        <v>2423</v>
      </c>
      <c r="D12" s="40">
        <f>Planung!C21</f>
        <v>4047</v>
      </c>
      <c r="E12" s="40">
        <f>Planung!D21</f>
        <v>2885</v>
      </c>
      <c r="F12" s="40">
        <f>SUM(C12:E12)</f>
        <v>9355</v>
      </c>
    </row>
    <row r="13" spans="1:6" ht="24" customHeight="1" x14ac:dyDescent="0.25">
      <c r="A13" s="36" t="s">
        <v>69</v>
      </c>
      <c r="B13" s="37"/>
      <c r="C13" s="38">
        <f>C11-C12</f>
        <v>552</v>
      </c>
      <c r="D13" s="38">
        <f>D11-D12</f>
        <v>-596</v>
      </c>
      <c r="E13" s="38">
        <f>E11-E12</f>
        <v>923</v>
      </c>
      <c r="F13" s="38">
        <f>SUM(C13:E13)</f>
        <v>879</v>
      </c>
    </row>
    <row r="14" spans="1:6" ht="30" customHeight="1" x14ac:dyDescent="0.25">
      <c r="A14" s="41" t="s">
        <v>70</v>
      </c>
      <c r="B14" s="42"/>
      <c r="C14" s="43">
        <f>C10+C13</f>
        <v>3552</v>
      </c>
      <c r="D14" s="43">
        <f>D10+D13</f>
        <v>2956</v>
      </c>
      <c r="E14" s="43">
        <f>E10+E13</f>
        <v>3879</v>
      </c>
      <c r="F14" s="42"/>
    </row>
    <row r="15" spans="1:6" ht="24" customHeight="1" x14ac:dyDescent="0.25">
      <c r="A15" s="33" t="s">
        <v>71</v>
      </c>
      <c r="B15" s="34"/>
      <c r="C15" s="35">
        <f>Einstellungen!$B$8</f>
        <v>2500</v>
      </c>
      <c r="D15" s="35">
        <f>Einstellungen!$B$8</f>
        <v>2500</v>
      </c>
      <c r="E15" s="35">
        <f>Einstellungen!$B$8</f>
        <v>2500</v>
      </c>
      <c r="F15" s="34"/>
    </row>
    <row r="16" spans="1:6" ht="24" customHeight="1" x14ac:dyDescent="0.25">
      <c r="A16" s="36" t="s">
        <v>72</v>
      </c>
      <c r="B16" s="37"/>
      <c r="C16" s="44" t="str">
        <f>IF(C14&lt;0,"Engpass",IF(C14&lt;C15,"Achtung","OK"))</f>
        <v>OK</v>
      </c>
      <c r="D16" s="44" t="str">
        <f>IF(D14&lt;0,"Engpass",IF(D14&lt;D15,"Achtung","OK"))</f>
        <v>OK</v>
      </c>
      <c r="E16" s="44" t="str">
        <f>IF(E14&lt;0,"Engpass",IF(E14&lt;E15,"Achtung","OK"))</f>
        <v>OK</v>
      </c>
      <c r="F16" s="37"/>
    </row>
    <row r="19" spans="1:1" x14ac:dyDescent="0.25">
      <c r="A19" s="7" t="s">
        <v>19</v>
      </c>
    </row>
    <row r="20" spans="1:1" x14ac:dyDescent="0.25">
      <c r="A20" s="7" t="s">
        <v>73</v>
      </c>
    </row>
    <row r="22" spans="1:1" x14ac:dyDescent="0.25">
      <c r="A22" s="58" t="s">
        <v>75</v>
      </c>
    </row>
  </sheetData>
  <mergeCells count="8">
    <mergeCell ref="A6:C6"/>
    <mergeCell ref="D6:F6"/>
    <mergeCell ref="D1:F1"/>
    <mergeCell ref="A2:F2"/>
    <mergeCell ref="A4:C4"/>
    <mergeCell ref="D4:F4"/>
    <mergeCell ref="A5:C5"/>
    <mergeCell ref="D5:F5"/>
  </mergeCells>
  <conditionalFormatting sqref="C16:E16">
    <cfRule type="cellIs" dxfId="2" priority="2" operator="equal">
      <formula>"Engpass"</formula>
    </cfRule>
    <cfRule type="cellIs" dxfId="1" priority="3" operator="equal">
      <formula>"Achtung"</formula>
    </cfRule>
    <cfRule type="cellIs" dxfId="0" priority="4" operator="equal">
      <formula>"OK"</formula>
    </cfRule>
  </conditionalFormatting>
  <hyperlinks>
    <hyperlink ref="A22" r:id="rId1" xr:uid="{D9073BFA-F0C3-411E-9ACE-C312F4588964}"/>
  </hyperlinks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Hinweise</vt:lpstr>
      <vt:lpstr>Einstellungen</vt:lpstr>
      <vt:lpstr>Planung</vt:lpstr>
      <vt:lpstr>Liquiditätsplan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Liquiditaetsplan_Lite</dc:title>
  <dc:subject/>
  <dc:creator/>
  <dc:description/>
  <cp:lastModifiedBy>Katharina Greb-Wedel</cp:lastModifiedBy>
  <cp:revision>0</cp:revision>
  <dcterms:created xsi:type="dcterms:W3CDTF">2026-10-22T12:21:04Z</dcterms:created>
  <dcterms:modified xsi:type="dcterms:W3CDTF">2026-10-22T15:38:55Z</dcterms:modified>
  <dc:language>en-US</dc:language>
</cp:coreProperties>
</file>